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/>
  </bookViews>
  <sheets>
    <sheet name="Tulemused" sheetId="1" r:id="rId1"/>
  </sheets>
  <calcPr calcId="162913"/>
</workbook>
</file>

<file path=xl/calcChain.xml><?xml version="1.0" encoding="utf-8"?>
<calcChain xmlns="http://schemas.openxmlformats.org/spreadsheetml/2006/main">
  <c r="AB7" i="1" l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6" i="1"/>
  <c r="Z20" i="1"/>
  <c r="Z1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0" i="1"/>
  <c r="N9" i="1"/>
  <c r="N8" i="1"/>
  <c r="N7" i="1"/>
  <c r="N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6" i="1"/>
  <c r="Z21" i="1"/>
  <c r="Z25" i="1"/>
  <c r="P25" i="1"/>
  <c r="G25" i="1"/>
  <c r="Z24" i="1"/>
  <c r="P24" i="1"/>
  <c r="G24" i="1"/>
  <c r="Z23" i="1"/>
  <c r="P23" i="1"/>
  <c r="G23" i="1"/>
  <c r="Z22" i="1"/>
  <c r="P22" i="1"/>
  <c r="G22" i="1"/>
  <c r="P21" i="1"/>
  <c r="G21" i="1"/>
  <c r="P20" i="1"/>
  <c r="G20" i="1"/>
  <c r="P19" i="1"/>
  <c r="G19" i="1"/>
  <c r="Z18" i="1"/>
  <c r="P18" i="1"/>
  <c r="G18" i="1"/>
  <c r="Z17" i="1"/>
  <c r="P17" i="1"/>
  <c r="G17" i="1"/>
  <c r="Z16" i="1"/>
  <c r="P16" i="1"/>
  <c r="G16" i="1"/>
  <c r="Z15" i="1"/>
  <c r="P15" i="1"/>
  <c r="G15" i="1"/>
  <c r="Z14" i="1"/>
  <c r="P14" i="1"/>
  <c r="G14" i="1"/>
  <c r="Z13" i="1"/>
  <c r="P13" i="1"/>
  <c r="G13" i="1"/>
  <c r="Z12" i="1"/>
  <c r="P12" i="1"/>
  <c r="G12" i="1"/>
  <c r="Z11" i="1"/>
  <c r="P11" i="1"/>
  <c r="G11" i="1"/>
  <c r="Z10" i="1"/>
  <c r="P10" i="1"/>
  <c r="G10" i="1"/>
  <c r="Z9" i="1"/>
  <c r="P9" i="1"/>
  <c r="G9" i="1"/>
  <c r="Z8" i="1"/>
  <c r="P8" i="1"/>
  <c r="G8" i="1"/>
  <c r="Z7" i="1"/>
  <c r="P7" i="1"/>
  <c r="G7" i="1"/>
  <c r="Z6" i="1"/>
  <c r="P6" i="1"/>
  <c r="G6" i="1"/>
  <c r="Z5" i="1"/>
  <c r="T5" i="1"/>
  <c r="P5" i="1"/>
  <c r="N5" i="1"/>
  <c r="G5" i="1"/>
  <c r="AA10" i="1" l="1"/>
  <c r="AA13" i="1"/>
  <c r="AA18" i="1"/>
  <c r="AA20" i="1"/>
  <c r="AA22" i="1"/>
  <c r="AA5" i="1"/>
  <c r="AA8" i="1"/>
  <c r="AA12" i="1"/>
  <c r="AA21" i="1"/>
  <c r="AA7" i="1"/>
  <c r="AA15" i="1"/>
  <c r="AA6" i="1"/>
  <c r="AA24" i="1"/>
  <c r="AA25" i="1"/>
  <c r="AA23" i="1"/>
  <c r="AA11" i="1"/>
  <c r="AA16" i="1"/>
  <c r="AA9" i="1"/>
  <c r="AA14" i="1"/>
  <c r="AA17" i="1"/>
  <c r="AA19" i="1"/>
</calcChain>
</file>

<file path=xl/sharedStrings.xml><?xml version="1.0" encoding="utf-8"?>
<sst xmlns="http://schemas.openxmlformats.org/spreadsheetml/2006/main" count="61" uniqueCount="47">
  <si>
    <t>Töötuba</t>
  </si>
  <si>
    <t>HUMANITAAR</t>
  </si>
  <si>
    <t>LOODUS</t>
  </si>
  <si>
    <t>ARVUTI</t>
  </si>
  <si>
    <t>VARIA</t>
  </si>
  <si>
    <t>REAAL</t>
  </si>
  <si>
    <t>Üldkokkuvõte</t>
  </si>
  <si>
    <t>Küsimuse nr.</t>
  </si>
  <si>
    <t>1.</t>
  </si>
  <si>
    <t>2.</t>
  </si>
  <si>
    <t>3.</t>
  </si>
  <si>
    <t>4.</t>
  </si>
  <si>
    <t>5.</t>
  </si>
  <si>
    <t>Punkte</t>
  </si>
  <si>
    <t>Koht</t>
  </si>
  <si>
    <t>Maks punktide arv</t>
  </si>
  <si>
    <t xml:space="preserve">Tallinna Järveotsa Gümnaasium </t>
  </si>
  <si>
    <t>Tallinna Õismäe Gümnaasium</t>
  </si>
  <si>
    <t>Tallinna Laagna Gümnaasium</t>
  </si>
  <si>
    <t>Tallinna Kalamaja Põhikool</t>
  </si>
  <si>
    <t xml:space="preserve">Tallinna Kristiine Gümnaasium </t>
  </si>
  <si>
    <t>Püha Johannese Kool</t>
  </si>
  <si>
    <t xml:space="preserve">Tallinna Reaalkool </t>
  </si>
  <si>
    <t xml:space="preserve">Tallinna Saksa Gümnaasium </t>
  </si>
  <si>
    <t xml:space="preserve">Tallinna Südalinna Kool </t>
  </si>
  <si>
    <t xml:space="preserve">Tallinna Tehnikagümnaasium </t>
  </si>
  <si>
    <t xml:space="preserve">Tallinna Kuristiku Gümnaasium </t>
  </si>
  <si>
    <t xml:space="preserve">Tallinna Prantsuse Lütseum </t>
  </si>
  <si>
    <t xml:space="preserve">Tallinna Rahumäe Põhikool </t>
  </si>
  <si>
    <t xml:space="preserve">Tallinna 32. Keskkool </t>
  </si>
  <si>
    <t xml:space="preserve">Tallinna Arte Gümnaasium </t>
  </si>
  <si>
    <t xml:space="preserve">Tallinna Kesklinna Põhikool </t>
  </si>
  <si>
    <t>Audentese Erakool</t>
  </si>
  <si>
    <t xml:space="preserve">Gustav Adolfi Gümnaasium </t>
  </si>
  <si>
    <t xml:space="preserve">Jakob Westholmi Gümnaasium </t>
  </si>
  <si>
    <t>Tallinna 21. Kool</t>
  </si>
  <si>
    <t>Täname kõiki õpioskuste võistlusel osalenud õpilasi ja nende juhendajaid - õpetajaid!</t>
  </si>
  <si>
    <t>Helina Reino</t>
  </si>
  <si>
    <t>õpioskuste võistluseTallinna toimkonna esimees</t>
  </si>
  <si>
    <t>helina.reino@gag.ee</t>
  </si>
  <si>
    <t>Tallinna 32. Keskkool</t>
  </si>
  <si>
    <t>Tallinna Prantsuse Lütseum</t>
  </si>
  <si>
    <t>Tallinna Saksa Gümnaasium</t>
  </si>
  <si>
    <t>2018/2019. õa Õpioskuste võistluse Tallinna ülelinnalise vooru koondprotokoll (06.04.2019)</t>
  </si>
  <si>
    <t>Piirkonnavooru tulemuste alusel esindab Tallinna koole üleriigilistel õpioskuste võistlusel Tallinna 32. Keskkooli võistkond.</t>
  </si>
  <si>
    <t>28. mail toimuvale autasustamisele Lillepaviljonis on oodatud järgmiste koolide võistkonnad koos juhendajaga:</t>
  </si>
  <si>
    <t>Õpioskuste võistluse üleriigiline lõppvoor toimub 2019. aasta sügisel.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</si>
</sst>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"/>
    </font>
    <font>
      <sz val="12"/>
      <color rgb="FFFF0000"/>
      <name val="Arial"/>
      <family val="2"/>
      <charset val="186"/>
    </font>
    <font>
      <b/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0000FF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000000"/>
      <name val="Calibri"/>
      <family val="2"/>
      <charset val="186"/>
    </font>
    <font>
      <sz val="10"/>
      <name val="Arial"/>
      <family val="2"/>
      <charset val="186"/>
    </font>
    <font>
      <b/>
      <sz val="10"/>
      <color rgb="FFFF3333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sz val="10"/>
      <color rgb="FFC00000"/>
      <name val="Arial"/>
      <family val="2"/>
      <charset val="186"/>
    </font>
    <font>
      <sz val="10"/>
      <name val="Calibri"/>
      <family val="2"/>
      <charset val="186"/>
    </font>
    <font>
      <sz val="10.5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2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u/>
      <sz val="11"/>
      <color theme="10"/>
      <name val="Calibri"/>
      <family val="2"/>
      <charset val="186"/>
    </font>
    <font>
      <b/>
      <sz val="11"/>
      <name val="Arial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rgb="FFFFCC99"/>
        <bgColor rgb="FFFFCCCC"/>
      </patternFill>
    </fill>
    <fill>
      <patternFill patternType="solid">
        <fgColor rgb="FFC4BD97"/>
        <bgColor rgb="FFFFCC99"/>
      </patternFill>
    </fill>
    <fill>
      <patternFill patternType="solid">
        <fgColor rgb="FF92D050"/>
        <bgColor rgb="FFC4BD97"/>
      </patternFill>
    </fill>
    <fill>
      <patternFill patternType="solid">
        <fgColor rgb="FFE6E0EC"/>
        <bgColor rgb="FFDDDDDD"/>
      </patternFill>
    </fill>
    <fill>
      <patternFill patternType="solid">
        <fgColor rgb="FFB7DEE8"/>
        <bgColor rgb="FFDDDDDD"/>
      </patternFill>
    </fill>
    <fill>
      <patternFill patternType="solid">
        <fgColor rgb="FFEBF1DE"/>
        <bgColor rgb="FFEEECE1"/>
      </patternFill>
    </fill>
    <fill>
      <patternFill patternType="solid">
        <fgColor rgb="FFFFFFCC"/>
        <bgColor rgb="FFEBF1DE"/>
      </patternFill>
    </fill>
    <fill>
      <patternFill patternType="solid">
        <fgColor rgb="FF00B0F0"/>
        <bgColor rgb="FF33CCCC"/>
      </patternFill>
    </fill>
    <fill>
      <patternFill patternType="solid">
        <fgColor rgb="FFCCFFFF"/>
        <bgColor rgb="FFCCFFCC"/>
      </patternFill>
    </fill>
    <fill>
      <patternFill patternType="solid">
        <fgColor rgb="FFFFFF00"/>
        <bgColor rgb="FFFFCC99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EECE1"/>
      </patternFill>
    </fill>
    <fill>
      <patternFill patternType="solid">
        <fgColor rgb="FFDCE6F2"/>
        <bgColor rgb="FFE6E0EC"/>
      </patternFill>
    </fill>
    <fill>
      <patternFill patternType="solid">
        <fgColor rgb="FFFDEADA"/>
        <bgColor rgb="FFEEECE1"/>
      </patternFill>
    </fill>
    <fill>
      <patternFill patternType="solid">
        <fgColor rgb="FFFFFFFF"/>
        <bgColor rgb="FFF2F2F2"/>
      </patternFill>
    </fill>
    <fill>
      <patternFill patternType="solid">
        <fgColor rgb="FFEEECE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rgb="FFFF0000"/>
        <bgColor rgb="FFEBF1DE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0" fontId="5" fillId="0" borderId="0" xfId="0" applyFont="1"/>
    <xf numFmtId="2" fontId="6" fillId="2" borderId="1" xfId="0" applyNumberFormat="1" applyFont="1" applyFill="1" applyBorder="1"/>
    <xf numFmtId="2" fontId="6" fillId="3" borderId="3" xfId="0" applyNumberFormat="1" applyFont="1" applyFill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center"/>
    </xf>
    <xf numFmtId="0" fontId="6" fillId="8" borderId="7" xfId="0" applyFont="1" applyFill="1" applyBorder="1" applyAlignment="1">
      <alignment horizontal="left"/>
    </xf>
    <xf numFmtId="2" fontId="6" fillId="8" borderId="8" xfId="0" applyNumberFormat="1" applyFont="1" applyFill="1" applyBorder="1" applyAlignment="1">
      <alignment horizontal="center" wrapText="1"/>
    </xf>
    <xf numFmtId="2" fontId="6" fillId="8" borderId="9" xfId="0" applyNumberFormat="1" applyFont="1" applyFill="1" applyBorder="1" applyAlignment="1">
      <alignment horizontal="center" wrapText="1"/>
    </xf>
    <xf numFmtId="2" fontId="6" fillId="8" borderId="10" xfId="0" applyNumberFormat="1" applyFont="1" applyFill="1" applyBorder="1" applyAlignment="1">
      <alignment horizontal="center" wrapText="1"/>
    </xf>
    <xf numFmtId="2" fontId="8" fillId="9" borderId="10" xfId="0" applyNumberFormat="1" applyFont="1" applyFill="1" applyBorder="1" applyAlignment="1">
      <alignment horizontal="center"/>
    </xf>
    <xf numFmtId="2" fontId="6" fillId="8" borderId="11" xfId="0" applyNumberFormat="1" applyFont="1" applyFill="1" applyBorder="1" applyAlignment="1">
      <alignment horizontal="center"/>
    </xf>
    <xf numFmtId="2" fontId="8" fillId="9" borderId="11" xfId="0" applyNumberFormat="1" applyFont="1" applyFill="1" applyBorder="1" applyAlignment="1">
      <alignment horizontal="center"/>
    </xf>
    <xf numFmtId="2" fontId="8" fillId="9" borderId="1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10" borderId="12" xfId="0" applyFont="1" applyFill="1" applyBorder="1" applyAlignment="1">
      <alignment horizontal="center"/>
    </xf>
    <xf numFmtId="0" fontId="6" fillId="11" borderId="13" xfId="0" applyFont="1" applyFill="1" applyBorder="1" applyAlignment="1">
      <alignment horizontal="left"/>
    </xf>
    <xf numFmtId="2" fontId="6" fillId="11" borderId="0" xfId="0" applyNumberFormat="1" applyFont="1" applyFill="1" applyBorder="1" applyAlignment="1">
      <alignment horizontal="center" wrapText="1"/>
    </xf>
    <xf numFmtId="2" fontId="6" fillId="11" borderId="14" xfId="0" applyNumberFormat="1" applyFont="1" applyFill="1" applyBorder="1" applyAlignment="1">
      <alignment wrapText="1"/>
    </xf>
    <xf numFmtId="2" fontId="8" fillId="9" borderId="14" xfId="0" applyNumberFormat="1" applyFont="1" applyFill="1" applyBorder="1"/>
    <xf numFmtId="2" fontId="6" fillId="11" borderId="14" xfId="0" applyNumberFormat="1" applyFont="1" applyFill="1" applyBorder="1"/>
    <xf numFmtId="2" fontId="7" fillId="2" borderId="15" xfId="0" applyNumberFormat="1" applyFont="1" applyFill="1" applyBorder="1"/>
    <xf numFmtId="2" fontId="7" fillId="10" borderId="16" xfId="0" applyNumberFormat="1" applyFont="1" applyFill="1" applyBorder="1"/>
    <xf numFmtId="2" fontId="11" fillId="12" borderId="17" xfId="0" applyNumberFormat="1" applyFont="1" applyFill="1" applyBorder="1" applyAlignment="1">
      <alignment wrapText="1"/>
    </xf>
    <xf numFmtId="2" fontId="11" fillId="12" borderId="18" xfId="0" applyNumberFormat="1" applyFont="1" applyFill="1" applyBorder="1" applyAlignment="1" applyProtection="1">
      <alignment wrapText="1"/>
      <protection locked="0"/>
    </xf>
    <xf numFmtId="2" fontId="6" fillId="9" borderId="14" xfId="0" applyNumberFormat="1" applyFont="1" applyFill="1" applyBorder="1" applyAlignment="1"/>
    <xf numFmtId="2" fontId="11" fillId="12" borderId="18" xfId="0" applyNumberFormat="1" applyFont="1" applyFill="1" applyBorder="1" applyAlignment="1" applyProtection="1">
      <protection locked="0"/>
    </xf>
    <xf numFmtId="2" fontId="11" fillId="12" borderId="18" xfId="0" applyNumberFormat="1" applyFont="1" applyFill="1" applyBorder="1" applyAlignment="1" applyProtection="1">
      <alignment horizontal="right"/>
      <protection locked="0"/>
    </xf>
    <xf numFmtId="2" fontId="11" fillId="12" borderId="18" xfId="0" applyNumberFormat="1" applyFont="1" applyFill="1" applyBorder="1" applyProtection="1">
      <protection locked="0"/>
    </xf>
    <xf numFmtId="1" fontId="6" fillId="12" borderId="16" xfId="0" applyNumberFormat="1" applyFont="1" applyFill="1" applyBorder="1" applyAlignment="1">
      <alignment horizontal="center"/>
    </xf>
    <xf numFmtId="2" fontId="11" fillId="12" borderId="17" xfId="0" applyNumberFormat="1" applyFont="1" applyFill="1" applyBorder="1" applyAlignment="1">
      <alignment vertical="center" wrapText="1"/>
    </xf>
    <xf numFmtId="2" fontId="13" fillId="12" borderId="18" xfId="0" applyNumberFormat="1" applyFont="1" applyFill="1" applyBorder="1" applyAlignment="1">
      <alignment vertical="center" wrapText="1"/>
    </xf>
    <xf numFmtId="2" fontId="11" fillId="12" borderId="18" xfId="0" applyNumberFormat="1" applyFont="1" applyFill="1" applyBorder="1" applyAlignment="1" applyProtection="1">
      <alignment vertical="center" wrapText="1"/>
      <protection locked="0"/>
    </xf>
    <xf numFmtId="2" fontId="6" fillId="9" borderId="14" xfId="0" applyNumberFormat="1" applyFont="1" applyFill="1" applyBorder="1" applyAlignment="1">
      <alignment vertical="center"/>
    </xf>
    <xf numFmtId="2" fontId="11" fillId="12" borderId="18" xfId="0" applyNumberFormat="1" applyFont="1" applyFill="1" applyBorder="1" applyAlignment="1" applyProtection="1">
      <alignment vertical="center"/>
      <protection locked="0"/>
    </xf>
    <xf numFmtId="2" fontId="6" fillId="9" borderId="14" xfId="0" applyNumberFormat="1" applyFont="1" applyFill="1" applyBorder="1"/>
    <xf numFmtId="2" fontId="11" fillId="12" borderId="20" xfId="0" applyNumberFormat="1" applyFont="1" applyFill="1" applyBorder="1" applyAlignment="1" applyProtection="1">
      <alignment vertical="center"/>
      <protection locked="0"/>
    </xf>
    <xf numFmtId="2" fontId="11" fillId="13" borderId="17" xfId="0" applyNumberFormat="1" applyFont="1" applyFill="1" applyBorder="1" applyAlignment="1">
      <alignment vertical="center" wrapText="1"/>
    </xf>
    <xf numFmtId="2" fontId="11" fillId="13" borderId="18" xfId="0" applyNumberFormat="1" applyFont="1" applyFill="1" applyBorder="1" applyAlignment="1" applyProtection="1">
      <alignment vertical="center" wrapText="1"/>
      <protection locked="0"/>
    </xf>
    <xf numFmtId="2" fontId="14" fillId="9" borderId="14" xfId="0" applyNumberFormat="1" applyFont="1" applyFill="1" applyBorder="1" applyAlignment="1">
      <alignment vertical="center"/>
    </xf>
    <xf numFmtId="2" fontId="11" fillId="13" borderId="18" xfId="0" applyNumberFormat="1" applyFont="1" applyFill="1" applyBorder="1" applyAlignment="1" applyProtection="1">
      <alignment vertical="center"/>
      <protection locked="0"/>
    </xf>
    <xf numFmtId="2" fontId="11" fillId="13" borderId="18" xfId="0" applyNumberFormat="1" applyFont="1" applyFill="1" applyBorder="1" applyAlignment="1" applyProtection="1">
      <protection locked="0"/>
    </xf>
    <xf numFmtId="4" fontId="11" fillId="13" borderId="18" xfId="0" applyNumberFormat="1" applyFont="1" applyFill="1" applyBorder="1" applyAlignment="1" applyProtection="1">
      <protection locked="0"/>
    </xf>
    <xf numFmtId="2" fontId="11" fillId="13" borderId="18" xfId="0" applyNumberFormat="1" applyFont="1" applyFill="1" applyBorder="1" applyAlignment="1" applyProtection="1">
      <alignment horizontal="right"/>
      <protection locked="0"/>
    </xf>
    <xf numFmtId="2" fontId="11" fillId="13" borderId="17" xfId="1" applyNumberFormat="1" applyFont="1" applyFill="1" applyBorder="1" applyAlignment="1" applyProtection="1">
      <alignment vertical="center" wrapText="1"/>
    </xf>
    <xf numFmtId="4" fontId="13" fillId="13" borderId="18" xfId="0" applyNumberFormat="1" applyFont="1" applyFill="1" applyBorder="1" applyAlignment="1">
      <alignment vertical="center" wrapText="1"/>
    </xf>
    <xf numFmtId="2" fontId="13" fillId="13" borderId="18" xfId="0" applyNumberFormat="1" applyFont="1" applyFill="1" applyBorder="1" applyAlignment="1">
      <alignment vertical="center" wrapText="1"/>
    </xf>
    <xf numFmtId="2" fontId="13" fillId="14" borderId="18" xfId="0" applyNumberFormat="1" applyFont="1" applyFill="1" applyBorder="1" applyAlignment="1">
      <alignment vertical="center" wrapText="1"/>
    </xf>
    <xf numFmtId="2" fontId="11" fillId="14" borderId="18" xfId="0" applyNumberFormat="1" applyFont="1" applyFill="1" applyBorder="1" applyAlignment="1" applyProtection="1">
      <alignment vertical="center" wrapText="1"/>
      <protection locked="0"/>
    </xf>
    <xf numFmtId="2" fontId="11" fillId="14" borderId="18" xfId="0" applyNumberFormat="1" applyFont="1" applyFill="1" applyBorder="1" applyAlignment="1" applyProtection="1">
      <alignment vertical="center"/>
      <protection locked="0"/>
    </xf>
    <xf numFmtId="2" fontId="6" fillId="9" borderId="21" xfId="0" applyNumberFormat="1" applyFont="1" applyFill="1" applyBorder="1" applyAlignment="1">
      <alignment vertical="center"/>
    </xf>
    <xf numFmtId="2" fontId="11" fillId="14" borderId="18" xfId="0" applyNumberFormat="1" applyFont="1" applyFill="1" applyBorder="1" applyProtection="1">
      <protection locked="0"/>
    </xf>
    <xf numFmtId="2" fontId="11" fillId="14" borderId="17" xfId="1" applyNumberFormat="1" applyFont="1" applyFill="1" applyBorder="1" applyAlignment="1" applyProtection="1">
      <alignment vertical="center" wrapText="1"/>
    </xf>
    <xf numFmtId="2" fontId="11" fillId="14" borderId="17" xfId="0" applyNumberFormat="1" applyFont="1" applyFill="1" applyBorder="1" applyAlignment="1" applyProtection="1">
      <alignment vertical="center" wrapText="1"/>
      <protection locked="0"/>
    </xf>
    <xf numFmtId="2" fontId="11" fillId="14" borderId="18" xfId="0" applyNumberFormat="1" applyFont="1" applyFill="1" applyBorder="1" applyAlignment="1" applyProtection="1">
      <protection locked="0"/>
    </xf>
    <xf numFmtId="2" fontId="11" fillId="14" borderId="18" xfId="0" applyNumberFormat="1" applyFont="1" applyFill="1" applyBorder="1" applyAlignment="1" applyProtection="1">
      <alignment horizontal="right"/>
      <protection locked="0"/>
    </xf>
    <xf numFmtId="2" fontId="11" fillId="7" borderId="17" xfId="1" applyNumberFormat="1" applyFont="1" applyFill="1" applyBorder="1" applyAlignment="1" applyProtection="1">
      <alignment vertical="center" wrapText="1"/>
    </xf>
    <xf numFmtId="2" fontId="11" fillId="7" borderId="18" xfId="0" applyNumberFormat="1" applyFont="1" applyFill="1" applyBorder="1" applyAlignment="1" applyProtection="1">
      <alignment vertical="center" wrapText="1"/>
      <protection locked="0"/>
    </xf>
    <xf numFmtId="2" fontId="11" fillId="7" borderId="18" xfId="0" applyNumberFormat="1" applyFont="1" applyFill="1" applyBorder="1" applyAlignment="1" applyProtection="1">
      <alignment vertical="center"/>
      <protection locked="0"/>
    </xf>
    <xf numFmtId="2" fontId="11" fillId="7" borderId="18" xfId="0" applyNumberFormat="1" applyFont="1" applyFill="1" applyBorder="1" applyAlignment="1" applyProtection="1">
      <protection locked="0"/>
    </xf>
    <xf numFmtId="2" fontId="11" fillId="7" borderId="18" xfId="0" applyNumberFormat="1" applyFont="1" applyFill="1" applyBorder="1" applyAlignment="1" applyProtection="1">
      <alignment horizontal="right"/>
      <protection locked="0"/>
    </xf>
    <xf numFmtId="2" fontId="13" fillId="7" borderId="18" xfId="0" applyNumberFormat="1" applyFont="1" applyFill="1" applyBorder="1" applyAlignment="1">
      <alignment vertical="center" wrapText="1"/>
    </xf>
    <xf numFmtId="2" fontId="11" fillId="7" borderId="17" xfId="0" applyNumberFormat="1" applyFont="1" applyFill="1" applyBorder="1" applyAlignment="1">
      <alignment vertical="center" wrapText="1"/>
    </xf>
    <xf numFmtId="4" fontId="11" fillId="7" borderId="18" xfId="0" applyNumberFormat="1" applyFont="1" applyFill="1" applyBorder="1" applyAlignment="1" applyProtection="1">
      <protection locked="0"/>
    </xf>
    <xf numFmtId="4" fontId="11" fillId="7" borderId="18" xfId="0" applyNumberFormat="1" applyFont="1" applyFill="1" applyBorder="1" applyAlignment="1" applyProtection="1">
      <alignment horizontal="right"/>
      <protection locked="0"/>
    </xf>
    <xf numFmtId="2" fontId="12" fillId="2" borderId="15" xfId="0" applyNumberFormat="1" applyFont="1" applyFill="1" applyBorder="1"/>
    <xf numFmtId="2" fontId="11" fillId="7" borderId="17" xfId="1" applyNumberFormat="1" applyFont="1" applyFill="1" applyBorder="1" applyAlignment="1" applyProtection="1">
      <alignment wrapText="1"/>
    </xf>
    <xf numFmtId="4" fontId="13" fillId="7" borderId="18" xfId="0" applyNumberFormat="1" applyFont="1" applyFill="1" applyBorder="1" applyAlignment="1">
      <alignment wrapText="1"/>
    </xf>
    <xf numFmtId="2" fontId="13" fillId="7" borderId="18" xfId="0" applyNumberFormat="1" applyFont="1" applyFill="1" applyBorder="1" applyAlignment="1">
      <alignment wrapText="1"/>
    </xf>
    <xf numFmtId="2" fontId="13" fillId="14" borderId="18" xfId="0" applyNumberFormat="1" applyFont="1" applyFill="1" applyBorder="1" applyAlignment="1">
      <alignment wrapText="1"/>
    </xf>
    <xf numFmtId="2" fontId="11" fillId="14" borderId="18" xfId="0" applyNumberFormat="1" applyFont="1" applyFill="1" applyBorder="1" applyAlignment="1" applyProtection="1">
      <alignment wrapText="1"/>
      <protection locked="0"/>
    </xf>
    <xf numFmtId="2" fontId="11" fillId="15" borderId="17" xfId="1" applyNumberFormat="1" applyFont="1" applyFill="1" applyBorder="1" applyAlignment="1" applyProtection="1">
      <alignment vertical="center" wrapText="1"/>
    </xf>
    <xf numFmtId="2" fontId="13" fillId="15" borderId="18" xfId="0" applyNumberFormat="1" applyFont="1" applyFill="1" applyBorder="1" applyAlignment="1">
      <alignment vertical="center" wrapText="1"/>
    </xf>
    <xf numFmtId="2" fontId="11" fillId="15" borderId="18" xfId="0" applyNumberFormat="1" applyFont="1" applyFill="1" applyBorder="1" applyAlignment="1" applyProtection="1">
      <alignment vertical="center"/>
      <protection locked="0"/>
    </xf>
    <xf numFmtId="1" fontId="6" fillId="15" borderId="16" xfId="0" applyNumberFormat="1" applyFont="1" applyFill="1" applyBorder="1" applyAlignment="1">
      <alignment horizontal="center"/>
    </xf>
    <xf numFmtId="2" fontId="13" fillId="15" borderId="18" xfId="1" applyNumberFormat="1" applyFont="1" applyFill="1" applyBorder="1" applyAlignment="1" applyProtection="1">
      <alignment vertical="center" wrapText="1"/>
    </xf>
    <xf numFmtId="2" fontId="11" fillId="15" borderId="18" xfId="0" applyNumberFormat="1" applyFont="1" applyFill="1" applyBorder="1" applyAlignment="1">
      <alignment vertical="center"/>
    </xf>
    <xf numFmtId="2" fontId="11" fillId="15" borderId="18" xfId="0" applyNumberFormat="1" applyFont="1" applyFill="1" applyBorder="1" applyAlignment="1" applyProtection="1">
      <alignment vertical="center" wrapText="1"/>
      <protection locked="0"/>
    </xf>
    <xf numFmtId="4" fontId="11" fillId="15" borderId="17" xfId="0" applyNumberFormat="1" applyFont="1" applyFill="1" applyBorder="1" applyAlignment="1" applyProtection="1">
      <alignment vertical="center" wrapText="1"/>
      <protection locked="0"/>
    </xf>
    <xf numFmtId="0" fontId="10" fillId="16" borderId="18" xfId="0" applyFont="1" applyFill="1" applyBorder="1" applyAlignment="1">
      <alignment vertical="center" wrapText="1"/>
    </xf>
    <xf numFmtId="2" fontId="11" fillId="16" borderId="17" xfId="0" applyNumberFormat="1" applyFont="1" applyFill="1" applyBorder="1" applyAlignment="1">
      <alignment vertical="center" wrapText="1"/>
    </xf>
    <xf numFmtId="2" fontId="11" fillId="16" borderId="18" xfId="0" applyNumberFormat="1" applyFont="1" applyFill="1" applyBorder="1" applyAlignment="1" applyProtection="1">
      <alignment vertical="center" wrapText="1"/>
      <protection locked="0"/>
    </xf>
    <xf numFmtId="2" fontId="11" fillId="16" borderId="17" xfId="0" applyNumberFormat="1" applyFont="1" applyFill="1" applyBorder="1" applyAlignment="1" applyProtection="1">
      <alignment vertical="center" wrapText="1"/>
      <protection locked="0"/>
    </xf>
    <xf numFmtId="2" fontId="6" fillId="16" borderId="14" xfId="0" applyNumberFormat="1" applyFont="1" applyFill="1" applyBorder="1" applyAlignment="1">
      <alignment vertical="center"/>
    </xf>
    <xf numFmtId="2" fontId="11" fillId="16" borderId="18" xfId="0" applyNumberFormat="1" applyFont="1" applyFill="1" applyBorder="1" applyAlignment="1" applyProtection="1">
      <alignment vertical="center"/>
      <protection locked="0"/>
    </xf>
    <xf numFmtId="2" fontId="15" fillId="16" borderId="14" xfId="0" applyNumberFormat="1" applyFont="1" applyFill="1" applyBorder="1" applyAlignment="1">
      <alignment vertical="center"/>
    </xf>
    <xf numFmtId="2" fontId="11" fillId="16" borderId="14" xfId="0" applyNumberFormat="1" applyFont="1" applyFill="1" applyBorder="1" applyAlignment="1" applyProtection="1">
      <alignment vertical="center"/>
      <protection locked="0"/>
    </xf>
    <xf numFmtId="2" fontId="11" fillId="16" borderId="18" xfId="0" applyNumberFormat="1" applyFont="1" applyFill="1" applyBorder="1" applyProtection="1">
      <protection locked="0"/>
    </xf>
    <xf numFmtId="2" fontId="6" fillId="16" borderId="14" xfId="0" applyNumberFormat="1" applyFont="1" applyFill="1" applyBorder="1"/>
    <xf numFmtId="2" fontId="16" fillId="16" borderId="15" xfId="0" applyNumberFormat="1" applyFont="1" applyFill="1" applyBorder="1"/>
    <xf numFmtId="2" fontId="11" fillId="16" borderId="18" xfId="0" applyNumberFormat="1" applyFont="1" applyFill="1" applyBorder="1" applyAlignment="1">
      <alignment vertical="center" wrapText="1"/>
    </xf>
    <xf numFmtId="2" fontId="6" fillId="16" borderId="18" xfId="0" applyNumberFormat="1" applyFont="1" applyFill="1" applyBorder="1" applyAlignment="1">
      <alignment vertical="center"/>
    </xf>
    <xf numFmtId="2" fontId="6" fillId="16" borderId="18" xfId="0" applyNumberFormat="1" applyFont="1" applyFill="1" applyBorder="1"/>
    <xf numFmtId="2" fontId="16" fillId="16" borderId="18" xfId="0" applyNumberFormat="1" applyFont="1" applyFill="1" applyBorder="1"/>
    <xf numFmtId="1" fontId="6" fillId="16" borderId="18" xfId="0" applyNumberFormat="1" applyFont="1" applyFill="1" applyBorder="1" applyAlignment="1">
      <alignment horizontal="center"/>
    </xf>
    <xf numFmtId="2" fontId="11" fillId="16" borderId="18" xfId="1" applyNumberFormat="1" applyFont="1" applyFill="1" applyBorder="1" applyAlignment="1" applyProtection="1">
      <alignment vertical="center" wrapText="1"/>
    </xf>
    <xf numFmtId="0" fontId="10" fillId="16" borderId="18" xfId="0" applyFont="1" applyFill="1" applyBorder="1" applyAlignment="1">
      <alignment horizontal="left" vertical="center" wrapText="1"/>
    </xf>
    <xf numFmtId="4" fontId="17" fillId="16" borderId="18" xfId="0" applyNumberFormat="1" applyFont="1" applyFill="1" applyBorder="1" applyAlignment="1">
      <alignment vertical="center" wrapText="1"/>
    </xf>
    <xf numFmtId="0" fontId="18" fillId="17" borderId="6" xfId="0" applyFont="1" applyFill="1" applyBorder="1" applyAlignment="1">
      <alignment vertical="top" wrapText="1"/>
    </xf>
    <xf numFmtId="0" fontId="18" fillId="17" borderId="19" xfId="0" applyFont="1" applyFill="1" applyBorder="1" applyAlignment="1">
      <alignment vertical="top" wrapText="1"/>
    </xf>
    <xf numFmtId="0" fontId="18" fillId="18" borderId="19" xfId="0" applyFont="1" applyFill="1" applyBorder="1" applyAlignment="1">
      <alignment vertical="top" wrapText="1"/>
    </xf>
    <xf numFmtId="0" fontId="18" fillId="19" borderId="19" xfId="0" applyFont="1" applyFill="1" applyBorder="1" applyAlignment="1">
      <alignment vertical="top" wrapText="1"/>
    </xf>
    <xf numFmtId="0" fontId="18" fillId="20" borderId="19" xfId="0" applyFont="1" applyFill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2" fontId="6" fillId="6" borderId="6" xfId="0" applyNumberFormat="1" applyFont="1" applyFill="1" applyBorder="1" applyAlignment="1">
      <alignment horizontal="center"/>
    </xf>
    <xf numFmtId="0" fontId="18" fillId="21" borderId="19" xfId="0" applyFont="1" applyFill="1" applyBorder="1" applyAlignment="1">
      <alignment vertical="top" wrapText="1"/>
    </xf>
    <xf numFmtId="2" fontId="11" fillId="23" borderId="14" xfId="0" applyNumberFormat="1" applyFont="1" applyFill="1" applyBorder="1" applyAlignment="1" applyProtection="1">
      <alignment vertical="center"/>
      <protection locked="0"/>
    </xf>
    <xf numFmtId="2" fontId="7" fillId="9" borderId="14" xfId="0" applyNumberFormat="1" applyFont="1" applyFill="1" applyBorder="1" applyAlignment="1">
      <alignment vertical="center"/>
    </xf>
    <xf numFmtId="4" fontId="19" fillId="22" borderId="22" xfId="0" applyNumberFormat="1" applyFont="1" applyFill="1" applyBorder="1"/>
    <xf numFmtId="4" fontId="19" fillId="22" borderId="23" xfId="0" applyNumberFormat="1" applyFont="1" applyFill="1" applyBorder="1"/>
    <xf numFmtId="4" fontId="19" fillId="22" borderId="18" xfId="0" applyNumberFormat="1" applyFont="1" applyFill="1" applyBorder="1"/>
    <xf numFmtId="4" fontId="19" fillId="22" borderId="24" xfId="0" applyNumberFormat="1" applyFont="1" applyFill="1" applyBorder="1"/>
    <xf numFmtId="4" fontId="19" fillId="22" borderId="25" xfId="0" applyNumberFormat="1" applyFont="1" applyFill="1" applyBorder="1"/>
    <xf numFmtId="4" fontId="19" fillId="22" borderId="26" xfId="0" applyNumberFormat="1" applyFont="1" applyFill="1" applyBorder="1"/>
    <xf numFmtId="4" fontId="19" fillId="22" borderId="17" xfId="0" applyNumberFormat="1" applyFont="1" applyFill="1" applyBorder="1"/>
    <xf numFmtId="2" fontId="7" fillId="9" borderId="14" xfId="0" applyNumberFormat="1" applyFont="1" applyFill="1" applyBorder="1" applyAlignment="1"/>
    <xf numFmtId="2" fontId="7" fillId="9" borderId="14" xfId="0" applyNumberFormat="1" applyFont="1" applyFill="1" applyBorder="1"/>
    <xf numFmtId="0" fontId="20" fillId="0" borderId="0" xfId="0" applyFont="1"/>
    <xf numFmtId="0" fontId="21" fillId="0" borderId="0" xfId="0" applyFont="1"/>
    <xf numFmtId="0" fontId="22" fillId="0" borderId="0" xfId="2" applyFont="1"/>
    <xf numFmtId="0" fontId="0" fillId="0" borderId="0" xfId="0" applyBorder="1"/>
    <xf numFmtId="0" fontId="7" fillId="2" borderId="6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6" fillId="3" borderId="2" xfId="0" applyNumberFormat="1" applyFont="1" applyFill="1" applyBorder="1" applyAlignment="1">
      <alignment horizontal="center" wrapText="1"/>
    </xf>
    <xf numFmtId="2" fontId="6" fillId="4" borderId="5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7" borderId="6" xfId="0" applyNumberFormat="1" applyFont="1" applyFill="1" applyBorder="1" applyAlignment="1">
      <alignment horizontal="center"/>
    </xf>
    <xf numFmtId="1" fontId="6" fillId="24" borderId="16" xfId="0" applyNumberFormat="1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ina.reino@gag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zoomScale="90" zoomScaleNormal="90" workbookViewId="0">
      <selection activeCell="AD11" sqref="AD11"/>
    </sheetView>
  </sheetViews>
  <sheetFormatPr defaultRowHeight="15" x14ac:dyDescent="0.25"/>
  <cols>
    <col min="1" max="1" width="41.42578125" customWidth="1"/>
    <col min="2" max="2" width="9.85546875" customWidth="1"/>
    <col min="3" max="3" width="9.7109375" customWidth="1"/>
    <col min="4" max="4" width="9.140625" customWidth="1"/>
    <col min="5" max="5" width="0.140625" customWidth="1"/>
    <col min="6" max="6" width="9.140625" hidden="1" customWidth="1"/>
    <col min="7" max="11" width="8.7109375" customWidth="1"/>
    <col min="12" max="12" width="9.140625" customWidth="1"/>
    <col min="13" max="13" width="0.42578125" customWidth="1"/>
    <col min="14" max="23" width="8.7109375" customWidth="1"/>
    <col min="24" max="24" width="9.140625" customWidth="1"/>
    <col min="25" max="25" width="1.7109375" hidden="1" customWidth="1"/>
    <col min="26" max="26" width="9.7109375" customWidth="1"/>
    <col min="27" max="27" width="9.42578125" customWidth="1"/>
    <col min="28" max="1024" width="8.7109375" customWidth="1"/>
  </cols>
  <sheetData>
    <row r="1" spans="1:28" ht="15.75" x14ac:dyDescent="0.25">
      <c r="A1" s="124" t="s">
        <v>43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"/>
      <c r="AB1" s="1"/>
    </row>
    <row r="2" spans="1:28" ht="15.75" thickBot="1" x14ac:dyDescent="0.3">
      <c r="C2" s="2"/>
      <c r="D2" s="2"/>
      <c r="E2" s="2"/>
      <c r="F2" s="2"/>
      <c r="G2" s="3"/>
      <c r="H2" s="2"/>
      <c r="I2" s="2"/>
      <c r="J2" s="2"/>
      <c r="K2" s="2"/>
      <c r="L2" s="2"/>
      <c r="M2" s="2">
        <v>5</v>
      </c>
      <c r="N2" s="3"/>
      <c r="O2" s="2"/>
      <c r="P2" s="3"/>
      <c r="Q2" s="2"/>
      <c r="R2" s="2"/>
      <c r="S2" s="2"/>
      <c r="T2" s="3"/>
      <c r="U2" s="2"/>
      <c r="V2" s="2"/>
      <c r="W2" s="2"/>
      <c r="X2" s="2"/>
      <c r="Y2" s="2"/>
      <c r="Z2" s="3"/>
      <c r="AA2" s="4"/>
      <c r="AB2" s="4"/>
    </row>
    <row r="3" spans="1:28" ht="15.75" customHeight="1" thickBot="1" x14ac:dyDescent="0.3">
      <c r="A3" s="5" t="s">
        <v>0</v>
      </c>
      <c r="B3" s="126" t="s">
        <v>1</v>
      </c>
      <c r="C3" s="126"/>
      <c r="D3" s="126"/>
      <c r="E3" s="126"/>
      <c r="F3" s="6"/>
      <c r="G3" s="7"/>
      <c r="H3" s="127" t="s">
        <v>2</v>
      </c>
      <c r="I3" s="127"/>
      <c r="J3" s="127"/>
      <c r="K3" s="127"/>
      <c r="L3" s="127"/>
      <c r="M3" s="127"/>
      <c r="N3" s="127"/>
      <c r="O3" s="128" t="s">
        <v>3</v>
      </c>
      <c r="P3" s="128"/>
      <c r="Q3" s="106" t="s">
        <v>4</v>
      </c>
      <c r="R3" s="106"/>
      <c r="S3" s="106"/>
      <c r="T3" s="106"/>
      <c r="U3" s="129" t="s">
        <v>5</v>
      </c>
      <c r="V3" s="129"/>
      <c r="W3" s="129"/>
      <c r="X3" s="129"/>
      <c r="Y3" s="129"/>
      <c r="Z3" s="129"/>
      <c r="AA3" s="123" t="s">
        <v>6</v>
      </c>
      <c r="AB3" s="123"/>
    </row>
    <row r="4" spans="1:28" ht="27" thickBot="1" x14ac:dyDescent="0.3">
      <c r="A4" s="8" t="s">
        <v>7</v>
      </c>
      <c r="B4" s="9" t="s">
        <v>8</v>
      </c>
      <c r="C4" s="10" t="s">
        <v>9</v>
      </c>
      <c r="D4" s="11" t="s">
        <v>10</v>
      </c>
      <c r="E4" s="11" t="s">
        <v>11</v>
      </c>
      <c r="F4" s="11"/>
      <c r="G4" s="12"/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12</v>
      </c>
      <c r="N4" s="14"/>
      <c r="O4" s="13" t="s">
        <v>8</v>
      </c>
      <c r="P4" s="14"/>
      <c r="Q4" s="13" t="s">
        <v>8</v>
      </c>
      <c r="R4" s="13" t="s">
        <v>9</v>
      </c>
      <c r="S4" s="13" t="s">
        <v>10</v>
      </c>
      <c r="T4" s="14"/>
      <c r="U4" s="13" t="s">
        <v>8</v>
      </c>
      <c r="V4" s="13" t="s">
        <v>9</v>
      </c>
      <c r="W4" s="13" t="s">
        <v>10</v>
      </c>
      <c r="X4" s="13" t="s">
        <v>11</v>
      </c>
      <c r="Y4" s="13" t="s">
        <v>11</v>
      </c>
      <c r="Z4" s="15"/>
      <c r="AA4" s="16" t="s">
        <v>13</v>
      </c>
      <c r="AB4" s="17" t="s">
        <v>14</v>
      </c>
    </row>
    <row r="5" spans="1:28" ht="15.75" thickBot="1" x14ac:dyDescent="0.3">
      <c r="A5" s="18" t="s">
        <v>15</v>
      </c>
      <c r="B5" s="19">
        <v>6</v>
      </c>
      <c r="C5" s="20">
        <v>9</v>
      </c>
      <c r="D5" s="20">
        <v>5</v>
      </c>
      <c r="E5" s="20"/>
      <c r="F5" s="20"/>
      <c r="G5" s="21">
        <f t="shared" ref="G5:G25" si="0">SUM(B5:F5)</f>
        <v>20</v>
      </c>
      <c r="H5" s="22">
        <v>5</v>
      </c>
      <c r="I5" s="22">
        <v>2</v>
      </c>
      <c r="J5" s="22">
        <v>6</v>
      </c>
      <c r="K5" s="22">
        <v>5</v>
      </c>
      <c r="L5" s="22">
        <v>2</v>
      </c>
      <c r="M5" s="22"/>
      <c r="N5" s="21">
        <f>SUM(H5:M5)</f>
        <v>20</v>
      </c>
      <c r="O5" s="22">
        <v>20</v>
      </c>
      <c r="P5" s="21">
        <f>SUM(O5)</f>
        <v>20</v>
      </c>
      <c r="Q5" s="22">
        <v>5</v>
      </c>
      <c r="R5" s="22">
        <v>7</v>
      </c>
      <c r="S5" s="22">
        <v>8</v>
      </c>
      <c r="T5" s="21">
        <f>SUM(Q5:S5)</f>
        <v>20</v>
      </c>
      <c r="U5" s="22">
        <v>7</v>
      </c>
      <c r="V5" s="22">
        <v>6</v>
      </c>
      <c r="W5" s="22">
        <v>5</v>
      </c>
      <c r="X5" s="22">
        <v>2</v>
      </c>
      <c r="Y5" s="22"/>
      <c r="Z5" s="21">
        <f>SUM(U5:Y5)</f>
        <v>20</v>
      </c>
      <c r="AA5" s="23">
        <f t="shared" ref="AA5:AA17" si="1">SUM(Z5,T5,P5,N5,G5)</f>
        <v>100</v>
      </c>
      <c r="AB5" s="24"/>
    </row>
    <row r="6" spans="1:28" ht="15.75" thickBot="1" x14ac:dyDescent="0.3">
      <c r="A6" s="100" t="s">
        <v>20</v>
      </c>
      <c r="B6" s="25">
        <v>6</v>
      </c>
      <c r="C6" s="26">
        <v>9</v>
      </c>
      <c r="D6" s="26">
        <v>3.5</v>
      </c>
      <c r="E6" s="26"/>
      <c r="F6" s="26"/>
      <c r="G6" s="117">
        <f t="shared" si="0"/>
        <v>18.5</v>
      </c>
      <c r="H6" s="28">
        <v>2</v>
      </c>
      <c r="I6" s="28">
        <v>0</v>
      </c>
      <c r="J6" s="28">
        <v>4</v>
      </c>
      <c r="K6" s="28">
        <v>4.25</v>
      </c>
      <c r="L6" s="28">
        <v>1.5</v>
      </c>
      <c r="M6" s="28"/>
      <c r="N6" s="27">
        <f>SUM(H6:L6)</f>
        <v>11.75</v>
      </c>
      <c r="O6" s="28">
        <v>20</v>
      </c>
      <c r="P6" s="117">
        <f t="shared" ref="P6:P25" si="2">SUBTOTAL(9,O6)</f>
        <v>20</v>
      </c>
      <c r="Q6" s="28">
        <v>4</v>
      </c>
      <c r="R6" s="28">
        <v>6</v>
      </c>
      <c r="S6" s="28">
        <v>7</v>
      </c>
      <c r="T6" s="27">
        <f>SUM(Q6:S6)</f>
        <v>17</v>
      </c>
      <c r="U6" s="28">
        <v>5.5</v>
      </c>
      <c r="V6" s="28">
        <v>2</v>
      </c>
      <c r="W6" s="29">
        <v>1.5</v>
      </c>
      <c r="X6" s="28">
        <v>2</v>
      </c>
      <c r="Y6" s="30"/>
      <c r="Z6" s="37">
        <f t="shared" ref="Z6:Z21" si="3">U6+V6+W6+X6</f>
        <v>11</v>
      </c>
      <c r="AA6" s="23">
        <f t="shared" si="1"/>
        <v>78.25</v>
      </c>
      <c r="AB6" s="31">
        <f>RANK(AA6,$AA$6:$AA$25)</f>
        <v>4</v>
      </c>
    </row>
    <row r="7" spans="1:28" ht="15.75" thickBot="1" x14ac:dyDescent="0.3">
      <c r="A7" s="101" t="s">
        <v>21</v>
      </c>
      <c r="B7" s="32">
        <v>5.5</v>
      </c>
      <c r="C7" s="33">
        <v>7.5</v>
      </c>
      <c r="D7" s="33">
        <v>3.5</v>
      </c>
      <c r="E7" s="33"/>
      <c r="F7" s="34"/>
      <c r="G7" s="35">
        <f t="shared" si="0"/>
        <v>16.5</v>
      </c>
      <c r="H7" s="36">
        <v>3</v>
      </c>
      <c r="I7" s="36">
        <v>0.5</v>
      </c>
      <c r="J7" s="36">
        <v>4</v>
      </c>
      <c r="K7" s="36">
        <v>3.75</v>
      </c>
      <c r="L7" s="36">
        <v>1.5</v>
      </c>
      <c r="M7" s="36"/>
      <c r="N7" s="27">
        <f>SUM(H7:L7)</f>
        <v>12.75</v>
      </c>
      <c r="O7" s="36">
        <v>17</v>
      </c>
      <c r="P7" s="35">
        <f t="shared" si="2"/>
        <v>17</v>
      </c>
      <c r="Q7" s="36">
        <v>4</v>
      </c>
      <c r="R7" s="36">
        <v>5.5</v>
      </c>
      <c r="S7" s="36">
        <v>6</v>
      </c>
      <c r="T7" s="27">
        <f t="shared" ref="T7:T25" si="4">SUM(Q7:S7)</f>
        <v>15.5</v>
      </c>
      <c r="U7" s="28">
        <v>3</v>
      </c>
      <c r="V7" s="28">
        <v>3</v>
      </c>
      <c r="W7" s="29">
        <v>1.25</v>
      </c>
      <c r="X7" s="28">
        <v>2</v>
      </c>
      <c r="Y7" s="30"/>
      <c r="Z7" s="37">
        <f t="shared" si="3"/>
        <v>9.25</v>
      </c>
      <c r="AA7" s="23">
        <f t="shared" si="1"/>
        <v>71</v>
      </c>
      <c r="AB7" s="31">
        <f t="shared" ref="AB7:AB25" si="5">RANK(AA7,$AA$6:$AA$25)</f>
        <v>9</v>
      </c>
    </row>
    <row r="8" spans="1:28" ht="15.75" thickBot="1" x14ac:dyDescent="0.3">
      <c r="A8" s="101" t="s">
        <v>19</v>
      </c>
      <c r="B8" s="32">
        <v>6</v>
      </c>
      <c r="C8" s="34">
        <v>7</v>
      </c>
      <c r="D8" s="34">
        <v>3.5</v>
      </c>
      <c r="E8" s="34"/>
      <c r="F8" s="34"/>
      <c r="G8" s="35">
        <f t="shared" si="0"/>
        <v>16.5</v>
      </c>
      <c r="H8" s="36">
        <v>4</v>
      </c>
      <c r="I8" s="36">
        <v>1.5</v>
      </c>
      <c r="J8" s="36">
        <v>4.5</v>
      </c>
      <c r="K8" s="36">
        <v>4</v>
      </c>
      <c r="L8" s="36">
        <v>1.5</v>
      </c>
      <c r="M8" s="36"/>
      <c r="N8" s="27">
        <f>SUM(H8:L8)</f>
        <v>15.5</v>
      </c>
      <c r="O8" s="36">
        <v>19</v>
      </c>
      <c r="P8" s="35">
        <f t="shared" si="2"/>
        <v>19</v>
      </c>
      <c r="Q8" s="36">
        <v>3.5</v>
      </c>
      <c r="R8" s="36">
        <v>6</v>
      </c>
      <c r="S8" s="36">
        <v>4.5</v>
      </c>
      <c r="T8" s="27">
        <f t="shared" si="4"/>
        <v>14</v>
      </c>
      <c r="U8" s="28">
        <v>5.5</v>
      </c>
      <c r="V8" s="28">
        <v>1.5</v>
      </c>
      <c r="W8" s="29">
        <v>1.5</v>
      </c>
      <c r="X8" s="28">
        <v>2</v>
      </c>
      <c r="Y8" s="30"/>
      <c r="Z8" s="37">
        <f t="shared" si="3"/>
        <v>10.5</v>
      </c>
      <c r="AA8" s="23">
        <f t="shared" si="1"/>
        <v>75.5</v>
      </c>
      <c r="AB8" s="31">
        <f t="shared" si="5"/>
        <v>6</v>
      </c>
    </row>
    <row r="9" spans="1:28" ht="15.75" thickBot="1" x14ac:dyDescent="0.3">
      <c r="A9" s="101" t="s">
        <v>17</v>
      </c>
      <c r="B9" s="32">
        <v>6</v>
      </c>
      <c r="C9" s="34">
        <v>8.5</v>
      </c>
      <c r="D9" s="34">
        <v>3.5</v>
      </c>
      <c r="E9" s="34"/>
      <c r="F9" s="34"/>
      <c r="G9" s="35">
        <f t="shared" si="0"/>
        <v>18</v>
      </c>
      <c r="H9" s="36">
        <v>2</v>
      </c>
      <c r="I9" s="36">
        <v>0</v>
      </c>
      <c r="J9" s="36">
        <v>4</v>
      </c>
      <c r="K9" s="36">
        <v>5</v>
      </c>
      <c r="L9" s="36">
        <v>1.5</v>
      </c>
      <c r="M9" s="36"/>
      <c r="N9" s="27">
        <f>SUM(H9:L9)</f>
        <v>12.5</v>
      </c>
      <c r="O9" s="36">
        <v>13</v>
      </c>
      <c r="P9" s="35">
        <f t="shared" si="2"/>
        <v>13</v>
      </c>
      <c r="Q9" s="36">
        <v>3</v>
      </c>
      <c r="R9" s="36">
        <v>5.5</v>
      </c>
      <c r="S9" s="38">
        <v>3.5</v>
      </c>
      <c r="T9" s="27">
        <f t="shared" si="4"/>
        <v>12</v>
      </c>
      <c r="U9" s="28">
        <v>5.5</v>
      </c>
      <c r="V9" s="28">
        <v>1.5</v>
      </c>
      <c r="W9" s="29">
        <v>1.75</v>
      </c>
      <c r="X9" s="28">
        <v>2</v>
      </c>
      <c r="Y9" s="30"/>
      <c r="Z9" s="37">
        <f t="shared" si="3"/>
        <v>10.75</v>
      </c>
      <c r="AA9" s="23">
        <f t="shared" si="1"/>
        <v>66.25</v>
      </c>
      <c r="AB9" s="31">
        <f t="shared" si="5"/>
        <v>15</v>
      </c>
    </row>
    <row r="10" spans="1:28" ht="15.75" thickBot="1" x14ac:dyDescent="0.3">
      <c r="A10" s="102" t="s">
        <v>22</v>
      </c>
      <c r="B10" s="39">
        <v>5.5</v>
      </c>
      <c r="C10" s="40">
        <v>9</v>
      </c>
      <c r="D10" s="40">
        <v>3.5</v>
      </c>
      <c r="E10" s="34"/>
      <c r="F10" s="34"/>
      <c r="G10" s="41">
        <f t="shared" si="0"/>
        <v>18</v>
      </c>
      <c r="H10" s="42">
        <v>1</v>
      </c>
      <c r="I10" s="42">
        <v>0</v>
      </c>
      <c r="J10" s="42">
        <v>5</v>
      </c>
      <c r="K10" s="42">
        <v>3.75</v>
      </c>
      <c r="L10" s="42">
        <v>1.5</v>
      </c>
      <c r="M10" s="36"/>
      <c r="N10" s="27">
        <f>SUM(H10:L10)</f>
        <v>11.25</v>
      </c>
      <c r="O10" s="42">
        <v>19</v>
      </c>
      <c r="P10" s="52">
        <f t="shared" si="2"/>
        <v>19</v>
      </c>
      <c r="Q10" s="110">
        <v>3</v>
      </c>
      <c r="R10" s="111">
        <v>5</v>
      </c>
      <c r="S10" s="112">
        <v>6</v>
      </c>
      <c r="T10" s="27">
        <f t="shared" si="4"/>
        <v>14</v>
      </c>
      <c r="U10" s="43">
        <v>5.5</v>
      </c>
      <c r="V10" s="44">
        <v>3</v>
      </c>
      <c r="W10" s="45">
        <v>1.5</v>
      </c>
      <c r="X10" s="43">
        <v>2</v>
      </c>
      <c r="Y10" s="30"/>
      <c r="Z10" s="37">
        <f t="shared" si="3"/>
        <v>12</v>
      </c>
      <c r="AA10" s="23">
        <f t="shared" si="1"/>
        <v>74.25</v>
      </c>
      <c r="AB10" s="31">
        <f t="shared" si="5"/>
        <v>8</v>
      </c>
    </row>
    <row r="11" spans="1:28" ht="15.75" thickBot="1" x14ac:dyDescent="0.3">
      <c r="A11" s="102" t="s">
        <v>23</v>
      </c>
      <c r="B11" s="46">
        <v>6</v>
      </c>
      <c r="C11" s="47">
        <v>9</v>
      </c>
      <c r="D11" s="48">
        <v>3.5</v>
      </c>
      <c r="E11" s="49"/>
      <c r="F11" s="50"/>
      <c r="G11" s="109">
        <f t="shared" si="0"/>
        <v>18.5</v>
      </c>
      <c r="H11" s="42">
        <v>2</v>
      </c>
      <c r="I11" s="42">
        <v>1.5</v>
      </c>
      <c r="J11" s="42">
        <v>5</v>
      </c>
      <c r="K11" s="42">
        <v>4</v>
      </c>
      <c r="L11" s="42">
        <v>1.5</v>
      </c>
      <c r="M11" s="51"/>
      <c r="N11" s="27">
        <f t="shared" ref="N11:N25" si="6">SUM(H11:L11)</f>
        <v>14</v>
      </c>
      <c r="O11" s="42">
        <v>18</v>
      </c>
      <c r="P11" s="52">
        <f t="shared" si="2"/>
        <v>18</v>
      </c>
      <c r="Q11" s="113">
        <v>2.5</v>
      </c>
      <c r="R11" s="114">
        <v>4.5</v>
      </c>
      <c r="S11" s="115">
        <v>6.5</v>
      </c>
      <c r="T11" s="27">
        <f t="shared" si="4"/>
        <v>13.5</v>
      </c>
      <c r="U11" s="43">
        <v>7</v>
      </c>
      <c r="V11" s="43">
        <v>3</v>
      </c>
      <c r="W11" s="45">
        <v>3</v>
      </c>
      <c r="X11" s="43">
        <v>2</v>
      </c>
      <c r="Y11" s="53"/>
      <c r="Z11" s="37">
        <f t="shared" si="3"/>
        <v>15</v>
      </c>
      <c r="AA11" s="23">
        <f t="shared" si="1"/>
        <v>79</v>
      </c>
      <c r="AB11" s="130">
        <f t="shared" si="5"/>
        <v>3</v>
      </c>
    </row>
    <row r="12" spans="1:28" ht="15.75" thickBot="1" x14ac:dyDescent="0.3">
      <c r="A12" s="102" t="s">
        <v>24</v>
      </c>
      <c r="B12" s="46">
        <v>5</v>
      </c>
      <c r="C12" s="40">
        <v>0</v>
      </c>
      <c r="D12" s="40">
        <v>3.5</v>
      </c>
      <c r="E12" s="50"/>
      <c r="F12" s="50"/>
      <c r="G12" s="35">
        <f t="shared" si="0"/>
        <v>8.5</v>
      </c>
      <c r="H12" s="42">
        <v>5</v>
      </c>
      <c r="I12" s="42">
        <v>1.5</v>
      </c>
      <c r="J12" s="42">
        <v>4</v>
      </c>
      <c r="K12" s="42">
        <v>3.75</v>
      </c>
      <c r="L12" s="42">
        <v>1</v>
      </c>
      <c r="M12" s="51"/>
      <c r="N12" s="27">
        <f t="shared" si="6"/>
        <v>15.25</v>
      </c>
      <c r="O12" s="42">
        <v>18</v>
      </c>
      <c r="P12" s="52">
        <f t="shared" si="2"/>
        <v>18</v>
      </c>
      <c r="Q12" s="112">
        <v>4</v>
      </c>
      <c r="R12" s="116">
        <v>4.5</v>
      </c>
      <c r="S12" s="112">
        <v>5.5</v>
      </c>
      <c r="T12" s="27">
        <f t="shared" si="4"/>
        <v>14</v>
      </c>
      <c r="U12" s="43">
        <v>5.5</v>
      </c>
      <c r="V12" s="43">
        <v>0.5</v>
      </c>
      <c r="W12" s="45">
        <v>2</v>
      </c>
      <c r="X12" s="43">
        <v>1.5</v>
      </c>
      <c r="Y12" s="53"/>
      <c r="Z12" s="37">
        <f t="shared" si="3"/>
        <v>9.5</v>
      </c>
      <c r="AA12" s="23">
        <f t="shared" si="1"/>
        <v>65.25</v>
      </c>
      <c r="AB12" s="31">
        <f t="shared" si="5"/>
        <v>16</v>
      </c>
    </row>
    <row r="13" spans="1:28" ht="15.75" thickBot="1" x14ac:dyDescent="0.3">
      <c r="A13" s="102" t="s">
        <v>25</v>
      </c>
      <c r="B13" s="46">
        <v>4.5</v>
      </c>
      <c r="C13" s="40">
        <v>7</v>
      </c>
      <c r="D13" s="40">
        <v>3</v>
      </c>
      <c r="E13" s="50"/>
      <c r="F13" s="50"/>
      <c r="G13" s="35">
        <f t="shared" si="0"/>
        <v>14.5</v>
      </c>
      <c r="H13" s="42">
        <v>3</v>
      </c>
      <c r="I13" s="42">
        <v>0</v>
      </c>
      <c r="J13" s="42">
        <v>2.5</v>
      </c>
      <c r="K13" s="42">
        <v>2.25</v>
      </c>
      <c r="L13" s="42">
        <v>0</v>
      </c>
      <c r="M13" s="51"/>
      <c r="N13" s="27">
        <f t="shared" si="6"/>
        <v>7.75</v>
      </c>
      <c r="O13" s="42">
        <v>13</v>
      </c>
      <c r="P13" s="35">
        <f t="shared" si="2"/>
        <v>13</v>
      </c>
      <c r="Q13" s="108">
        <v>3</v>
      </c>
      <c r="R13" s="108">
        <v>4</v>
      </c>
      <c r="S13" s="108">
        <v>6</v>
      </c>
      <c r="T13" s="27">
        <f t="shared" si="4"/>
        <v>13</v>
      </c>
      <c r="U13" s="43">
        <v>3.5</v>
      </c>
      <c r="V13" s="43">
        <v>1.5</v>
      </c>
      <c r="W13" s="45">
        <v>1.5</v>
      </c>
      <c r="X13" s="43">
        <v>2</v>
      </c>
      <c r="Y13" s="53"/>
      <c r="Z13" s="37">
        <f t="shared" si="3"/>
        <v>8.5</v>
      </c>
      <c r="AA13" s="23">
        <f t="shared" si="1"/>
        <v>56.75</v>
      </c>
      <c r="AB13" s="31">
        <f t="shared" si="5"/>
        <v>19</v>
      </c>
    </row>
    <row r="14" spans="1:28" ht="15.75" thickBot="1" x14ac:dyDescent="0.3">
      <c r="A14" s="103" t="s">
        <v>26</v>
      </c>
      <c r="B14" s="54">
        <v>4.5</v>
      </c>
      <c r="C14" s="50">
        <v>5</v>
      </c>
      <c r="D14" s="55">
        <v>3.5</v>
      </c>
      <c r="E14" s="55"/>
      <c r="F14" s="50"/>
      <c r="G14" s="35">
        <f t="shared" si="0"/>
        <v>13</v>
      </c>
      <c r="H14" s="51">
        <v>3</v>
      </c>
      <c r="I14" s="51">
        <v>1.5</v>
      </c>
      <c r="J14" s="51">
        <v>4</v>
      </c>
      <c r="K14" s="51">
        <v>3.5</v>
      </c>
      <c r="L14" s="51">
        <v>1</v>
      </c>
      <c r="M14" s="51"/>
      <c r="N14" s="27">
        <f t="shared" si="6"/>
        <v>13</v>
      </c>
      <c r="O14" s="51">
        <v>16</v>
      </c>
      <c r="P14" s="35">
        <f t="shared" si="2"/>
        <v>16</v>
      </c>
      <c r="Q14" s="51">
        <v>2.5</v>
      </c>
      <c r="R14" s="51">
        <v>4</v>
      </c>
      <c r="S14" s="51">
        <v>8</v>
      </c>
      <c r="T14" s="27">
        <f t="shared" si="4"/>
        <v>14.5</v>
      </c>
      <c r="U14" s="56">
        <v>5.5</v>
      </c>
      <c r="V14" s="56">
        <v>3</v>
      </c>
      <c r="W14" s="57">
        <v>2</v>
      </c>
      <c r="X14" s="56">
        <v>1.5</v>
      </c>
      <c r="Y14" s="53"/>
      <c r="Z14" s="37">
        <f t="shared" si="3"/>
        <v>12</v>
      </c>
      <c r="AA14" s="23">
        <f t="shared" si="1"/>
        <v>68.5</v>
      </c>
      <c r="AB14" s="31">
        <f t="shared" si="5"/>
        <v>12</v>
      </c>
    </row>
    <row r="15" spans="1:28" ht="15.75" thickBot="1" x14ac:dyDescent="0.3">
      <c r="A15" s="103" t="s">
        <v>18</v>
      </c>
      <c r="B15" s="54">
        <v>5</v>
      </c>
      <c r="C15" s="49">
        <v>3</v>
      </c>
      <c r="D15" s="49">
        <v>3</v>
      </c>
      <c r="E15" s="49"/>
      <c r="F15" s="50"/>
      <c r="G15" s="35">
        <f t="shared" si="0"/>
        <v>11</v>
      </c>
      <c r="H15" s="51">
        <v>1</v>
      </c>
      <c r="I15" s="51">
        <v>1.5</v>
      </c>
      <c r="J15" s="51">
        <v>4.5</v>
      </c>
      <c r="K15" s="51">
        <v>4</v>
      </c>
      <c r="L15" s="51">
        <v>1.5</v>
      </c>
      <c r="M15" s="51"/>
      <c r="N15" s="27">
        <f t="shared" si="6"/>
        <v>12.5</v>
      </c>
      <c r="O15" s="51">
        <v>16.5</v>
      </c>
      <c r="P15" s="35">
        <f t="shared" si="2"/>
        <v>16.5</v>
      </c>
      <c r="Q15" s="51">
        <v>2</v>
      </c>
      <c r="R15" s="51">
        <v>4</v>
      </c>
      <c r="S15" s="51">
        <v>7</v>
      </c>
      <c r="T15" s="27">
        <f t="shared" si="4"/>
        <v>13</v>
      </c>
      <c r="U15" s="56">
        <v>6.5</v>
      </c>
      <c r="V15" s="56">
        <v>2</v>
      </c>
      <c r="W15" s="57">
        <v>1</v>
      </c>
      <c r="X15" s="56">
        <v>2</v>
      </c>
      <c r="Y15" s="53"/>
      <c r="Z15" s="37">
        <f t="shared" si="3"/>
        <v>11.5</v>
      </c>
      <c r="AA15" s="23">
        <f t="shared" si="1"/>
        <v>64.5</v>
      </c>
      <c r="AB15" s="31">
        <f t="shared" si="5"/>
        <v>17</v>
      </c>
    </row>
    <row r="16" spans="1:28" ht="15.75" thickBot="1" x14ac:dyDescent="0.3">
      <c r="A16" s="103" t="s">
        <v>27</v>
      </c>
      <c r="B16" s="54">
        <v>5.5</v>
      </c>
      <c r="C16" s="50">
        <v>2.5</v>
      </c>
      <c r="D16" s="50">
        <v>3.5</v>
      </c>
      <c r="E16" s="34"/>
      <c r="F16" s="34"/>
      <c r="G16" s="35">
        <f t="shared" si="0"/>
        <v>11.5</v>
      </c>
      <c r="H16" s="51">
        <v>5</v>
      </c>
      <c r="I16" s="51">
        <v>2</v>
      </c>
      <c r="J16" s="51">
        <v>6</v>
      </c>
      <c r="K16" s="51">
        <v>5</v>
      </c>
      <c r="L16" s="51">
        <v>2</v>
      </c>
      <c r="M16" s="36"/>
      <c r="N16" s="117">
        <f t="shared" si="6"/>
        <v>20</v>
      </c>
      <c r="O16" s="51">
        <v>17</v>
      </c>
      <c r="P16" s="35">
        <f t="shared" si="2"/>
        <v>17</v>
      </c>
      <c r="Q16" s="51">
        <v>4</v>
      </c>
      <c r="R16" s="51">
        <v>5</v>
      </c>
      <c r="S16" s="51">
        <v>7</v>
      </c>
      <c r="T16" s="27">
        <f t="shared" si="4"/>
        <v>16</v>
      </c>
      <c r="U16" s="56">
        <v>6.5</v>
      </c>
      <c r="V16" s="56">
        <v>4.5</v>
      </c>
      <c r="W16" s="57">
        <v>2.25</v>
      </c>
      <c r="X16" s="56">
        <v>2</v>
      </c>
      <c r="Y16" s="30"/>
      <c r="Z16" s="118">
        <f t="shared" si="3"/>
        <v>15.25</v>
      </c>
      <c r="AA16" s="23">
        <f t="shared" si="1"/>
        <v>79.75</v>
      </c>
      <c r="AB16" s="130">
        <f t="shared" si="5"/>
        <v>2</v>
      </c>
    </row>
    <row r="17" spans="1:28" ht="15.75" thickBot="1" x14ac:dyDescent="0.3">
      <c r="A17" s="103" t="s">
        <v>28</v>
      </c>
      <c r="B17" s="54">
        <v>4</v>
      </c>
      <c r="C17" s="50">
        <v>7</v>
      </c>
      <c r="D17" s="50">
        <v>2.5</v>
      </c>
      <c r="E17" s="34"/>
      <c r="F17" s="34"/>
      <c r="G17" s="35">
        <f t="shared" si="0"/>
        <v>13.5</v>
      </c>
      <c r="H17" s="51">
        <v>4</v>
      </c>
      <c r="I17" s="51">
        <v>0.5</v>
      </c>
      <c r="J17" s="51">
        <v>4</v>
      </c>
      <c r="K17" s="51">
        <v>2.25</v>
      </c>
      <c r="L17" s="51">
        <v>1.5</v>
      </c>
      <c r="M17" s="36"/>
      <c r="N17" s="27">
        <f t="shared" si="6"/>
        <v>12.25</v>
      </c>
      <c r="O17" s="51">
        <v>19.5</v>
      </c>
      <c r="P17" s="35">
        <f t="shared" si="2"/>
        <v>19.5</v>
      </c>
      <c r="Q17" s="51">
        <v>0.5</v>
      </c>
      <c r="R17" s="51">
        <v>5.5</v>
      </c>
      <c r="S17" s="51">
        <v>5.5</v>
      </c>
      <c r="T17" s="27">
        <f t="shared" si="4"/>
        <v>11.5</v>
      </c>
      <c r="U17" s="56">
        <v>5.5</v>
      </c>
      <c r="V17" s="56">
        <v>4.75</v>
      </c>
      <c r="W17" s="57">
        <v>1</v>
      </c>
      <c r="X17" s="56">
        <v>1.5</v>
      </c>
      <c r="Y17" s="30"/>
      <c r="Z17" s="37">
        <f t="shared" si="3"/>
        <v>12.75</v>
      </c>
      <c r="AA17" s="23">
        <f t="shared" si="1"/>
        <v>69.5</v>
      </c>
      <c r="AB17" s="31">
        <f t="shared" si="5"/>
        <v>11</v>
      </c>
    </row>
    <row r="18" spans="1:28" ht="15.75" thickBot="1" x14ac:dyDescent="0.3">
      <c r="A18" s="104" t="s">
        <v>29</v>
      </c>
      <c r="B18" s="58">
        <v>5.5</v>
      </c>
      <c r="C18" s="59">
        <v>5</v>
      </c>
      <c r="D18" s="59">
        <v>3.5</v>
      </c>
      <c r="E18" s="34"/>
      <c r="F18" s="34"/>
      <c r="G18" s="35">
        <f t="shared" si="0"/>
        <v>14</v>
      </c>
      <c r="H18" s="60">
        <v>5</v>
      </c>
      <c r="I18" s="60">
        <v>1.5</v>
      </c>
      <c r="J18" s="60">
        <v>6</v>
      </c>
      <c r="K18" s="60">
        <v>4</v>
      </c>
      <c r="L18" s="60">
        <v>1.5</v>
      </c>
      <c r="M18" s="36"/>
      <c r="N18" s="27">
        <f t="shared" si="6"/>
        <v>18</v>
      </c>
      <c r="O18" s="60">
        <v>20</v>
      </c>
      <c r="P18" s="109">
        <f t="shared" si="2"/>
        <v>20</v>
      </c>
      <c r="Q18" s="60">
        <v>4.5</v>
      </c>
      <c r="R18" s="60">
        <v>4.5</v>
      </c>
      <c r="S18" s="60">
        <v>6</v>
      </c>
      <c r="T18" s="27">
        <f t="shared" si="4"/>
        <v>15</v>
      </c>
      <c r="U18" s="61">
        <v>5.5</v>
      </c>
      <c r="V18" s="61">
        <v>3.5</v>
      </c>
      <c r="W18" s="62">
        <v>3</v>
      </c>
      <c r="X18" s="62">
        <v>2</v>
      </c>
      <c r="Y18" s="30"/>
      <c r="Z18" s="37">
        <f t="shared" si="3"/>
        <v>14</v>
      </c>
      <c r="AA18" s="23">
        <f t="shared" ref="AA18:AA25" si="7">G18+N18+P18+T18+Z18</f>
        <v>81</v>
      </c>
      <c r="AB18" s="130">
        <f t="shared" si="5"/>
        <v>1</v>
      </c>
    </row>
    <row r="19" spans="1:28" ht="15.75" thickBot="1" x14ac:dyDescent="0.3">
      <c r="A19" s="104" t="s">
        <v>30</v>
      </c>
      <c r="B19" s="58">
        <v>4.5</v>
      </c>
      <c r="C19" s="63">
        <v>2</v>
      </c>
      <c r="D19" s="63">
        <v>3</v>
      </c>
      <c r="E19" s="33"/>
      <c r="F19" s="34"/>
      <c r="G19" s="35">
        <f t="shared" si="0"/>
        <v>9.5</v>
      </c>
      <c r="H19" s="60">
        <v>0</v>
      </c>
      <c r="I19" s="60">
        <v>1.5</v>
      </c>
      <c r="J19" s="60">
        <v>2.5</v>
      </c>
      <c r="K19" s="60">
        <v>3.75</v>
      </c>
      <c r="L19" s="60">
        <v>1</v>
      </c>
      <c r="M19" s="36"/>
      <c r="N19" s="27">
        <f t="shared" si="6"/>
        <v>8.75</v>
      </c>
      <c r="O19" s="60">
        <v>18</v>
      </c>
      <c r="P19" s="35">
        <f t="shared" si="2"/>
        <v>18</v>
      </c>
      <c r="Q19" s="60">
        <v>3.5</v>
      </c>
      <c r="R19" s="60">
        <v>4</v>
      </c>
      <c r="S19" s="60">
        <v>5.5</v>
      </c>
      <c r="T19" s="27">
        <f t="shared" si="4"/>
        <v>13</v>
      </c>
      <c r="U19" s="61">
        <v>7</v>
      </c>
      <c r="V19" s="61">
        <v>2.5</v>
      </c>
      <c r="W19" s="62">
        <v>3</v>
      </c>
      <c r="X19" s="61">
        <v>2</v>
      </c>
      <c r="Y19" s="30"/>
      <c r="Z19" s="37">
        <f>SUM(U19:X19)</f>
        <v>14.5</v>
      </c>
      <c r="AA19" s="23">
        <f t="shared" si="7"/>
        <v>63.75</v>
      </c>
      <c r="AB19" s="31">
        <f t="shared" si="5"/>
        <v>18</v>
      </c>
    </row>
    <row r="20" spans="1:28" ht="15.75" thickBot="1" x14ac:dyDescent="0.3">
      <c r="A20" s="104" t="s">
        <v>16</v>
      </c>
      <c r="B20" s="64">
        <v>4.5</v>
      </c>
      <c r="C20" s="59">
        <v>8</v>
      </c>
      <c r="D20" s="59">
        <v>3.5</v>
      </c>
      <c r="E20" s="34"/>
      <c r="F20" s="34"/>
      <c r="G20" s="35">
        <f t="shared" si="0"/>
        <v>16</v>
      </c>
      <c r="H20" s="60">
        <v>3</v>
      </c>
      <c r="I20" s="60">
        <v>0</v>
      </c>
      <c r="J20" s="60">
        <v>4</v>
      </c>
      <c r="K20" s="60">
        <v>2.25</v>
      </c>
      <c r="L20" s="60">
        <v>1</v>
      </c>
      <c r="M20" s="36"/>
      <c r="N20" s="27">
        <f t="shared" si="6"/>
        <v>10.25</v>
      </c>
      <c r="O20" s="60">
        <v>19</v>
      </c>
      <c r="P20" s="35">
        <f t="shared" si="2"/>
        <v>19</v>
      </c>
      <c r="Q20" s="60">
        <v>2.75</v>
      </c>
      <c r="R20" s="60">
        <v>3.5</v>
      </c>
      <c r="S20" s="60">
        <v>5</v>
      </c>
      <c r="T20" s="27">
        <f t="shared" si="4"/>
        <v>11.25</v>
      </c>
      <c r="U20" s="65">
        <v>7</v>
      </c>
      <c r="V20" s="66">
        <v>2.5</v>
      </c>
      <c r="W20" s="66">
        <v>1.5</v>
      </c>
      <c r="X20" s="65">
        <v>1</v>
      </c>
      <c r="Y20" s="30"/>
      <c r="Z20" s="37">
        <f>SUM(U20:X20)</f>
        <v>12</v>
      </c>
      <c r="AA20" s="67">
        <f t="shared" si="7"/>
        <v>68.5</v>
      </c>
      <c r="AB20" s="31">
        <f t="shared" si="5"/>
        <v>12</v>
      </c>
    </row>
    <row r="21" spans="1:28" ht="15.75" thickBot="1" x14ac:dyDescent="0.3">
      <c r="A21" s="104" t="s">
        <v>31</v>
      </c>
      <c r="B21" s="68">
        <v>6</v>
      </c>
      <c r="C21" s="69">
        <v>6</v>
      </c>
      <c r="D21" s="70">
        <v>3.5</v>
      </c>
      <c r="E21" s="71"/>
      <c r="F21" s="72"/>
      <c r="G21" s="27">
        <f t="shared" si="0"/>
        <v>15.5</v>
      </c>
      <c r="H21" s="61">
        <v>1</v>
      </c>
      <c r="I21" s="61">
        <v>2</v>
      </c>
      <c r="J21" s="61">
        <v>3.5</v>
      </c>
      <c r="K21" s="61">
        <v>3.75</v>
      </c>
      <c r="L21" s="61">
        <v>2</v>
      </c>
      <c r="M21" s="56"/>
      <c r="N21" s="27">
        <f t="shared" si="6"/>
        <v>12.25</v>
      </c>
      <c r="O21" s="61">
        <v>14</v>
      </c>
      <c r="P21" s="27">
        <f t="shared" si="2"/>
        <v>14</v>
      </c>
      <c r="Q21" s="61">
        <v>2.5</v>
      </c>
      <c r="R21" s="61">
        <v>5</v>
      </c>
      <c r="S21" s="61">
        <v>8</v>
      </c>
      <c r="T21" s="27">
        <f t="shared" si="4"/>
        <v>15.5</v>
      </c>
      <c r="U21" s="61">
        <v>5.5</v>
      </c>
      <c r="V21" s="61">
        <v>2</v>
      </c>
      <c r="W21" s="62">
        <v>3</v>
      </c>
      <c r="X21" s="61">
        <v>2</v>
      </c>
      <c r="Y21" s="53"/>
      <c r="Z21" s="37">
        <f t="shared" si="3"/>
        <v>12.5</v>
      </c>
      <c r="AA21" s="67">
        <f t="shared" si="7"/>
        <v>69.75</v>
      </c>
      <c r="AB21" s="31">
        <f t="shared" si="5"/>
        <v>10</v>
      </c>
    </row>
    <row r="22" spans="1:28" ht="15.75" thickBot="1" x14ac:dyDescent="0.3">
      <c r="A22" s="107" t="s">
        <v>35</v>
      </c>
      <c r="B22" s="73">
        <v>6</v>
      </c>
      <c r="C22" s="74">
        <v>9</v>
      </c>
      <c r="D22" s="74">
        <v>2</v>
      </c>
      <c r="E22" s="49"/>
      <c r="F22" s="50"/>
      <c r="G22" s="35">
        <f t="shared" si="0"/>
        <v>17</v>
      </c>
      <c r="H22" s="75">
        <v>4</v>
      </c>
      <c r="I22" s="75">
        <v>2</v>
      </c>
      <c r="J22" s="75">
        <v>5.5</v>
      </c>
      <c r="K22" s="75">
        <v>2.5</v>
      </c>
      <c r="L22" s="75">
        <v>2</v>
      </c>
      <c r="M22" s="51"/>
      <c r="N22" s="27">
        <f t="shared" si="6"/>
        <v>16</v>
      </c>
      <c r="O22" s="75">
        <v>18</v>
      </c>
      <c r="P22" s="35">
        <f t="shared" si="2"/>
        <v>18</v>
      </c>
      <c r="Q22" s="75">
        <v>4.5</v>
      </c>
      <c r="R22" s="75">
        <v>5.5</v>
      </c>
      <c r="S22" s="75">
        <v>4</v>
      </c>
      <c r="T22" s="27">
        <f t="shared" si="4"/>
        <v>14</v>
      </c>
      <c r="U22" s="75">
        <v>3.5</v>
      </c>
      <c r="V22" s="75">
        <v>1</v>
      </c>
      <c r="W22" s="75">
        <v>3</v>
      </c>
      <c r="X22" s="75">
        <v>2</v>
      </c>
      <c r="Y22" s="53"/>
      <c r="Z22" s="37">
        <f>U22+V22+W22+X22</f>
        <v>9.5</v>
      </c>
      <c r="AA22" s="67">
        <f t="shared" si="7"/>
        <v>74.5</v>
      </c>
      <c r="AB22" s="31">
        <f t="shared" si="5"/>
        <v>7</v>
      </c>
    </row>
    <row r="23" spans="1:28" ht="15.75" thickBot="1" x14ac:dyDescent="0.3">
      <c r="A23" s="105" t="s">
        <v>32</v>
      </c>
      <c r="B23" s="73">
        <v>6</v>
      </c>
      <c r="C23" s="77">
        <v>6</v>
      </c>
      <c r="D23" s="74">
        <v>3.5</v>
      </c>
      <c r="E23" s="49"/>
      <c r="F23" s="50"/>
      <c r="G23" s="35">
        <f t="shared" si="0"/>
        <v>15.5</v>
      </c>
      <c r="H23" s="75">
        <v>0</v>
      </c>
      <c r="I23" s="75">
        <v>1.5</v>
      </c>
      <c r="J23" s="75">
        <v>3.5</v>
      </c>
      <c r="K23" s="75">
        <v>3.5</v>
      </c>
      <c r="L23" s="75">
        <v>1</v>
      </c>
      <c r="M23" s="51"/>
      <c r="N23" s="27">
        <f t="shared" si="6"/>
        <v>9.5</v>
      </c>
      <c r="O23" s="78">
        <v>12</v>
      </c>
      <c r="P23" s="35">
        <f t="shared" si="2"/>
        <v>12</v>
      </c>
      <c r="Q23" s="75">
        <v>4.5</v>
      </c>
      <c r="R23" s="75">
        <v>7</v>
      </c>
      <c r="S23" s="75">
        <v>6.5</v>
      </c>
      <c r="T23" s="27">
        <f t="shared" si="4"/>
        <v>18</v>
      </c>
      <c r="U23" s="75">
        <v>4.5</v>
      </c>
      <c r="V23" s="75">
        <v>3.5</v>
      </c>
      <c r="W23" s="75">
        <v>3</v>
      </c>
      <c r="X23" s="75">
        <v>2</v>
      </c>
      <c r="Y23" s="53"/>
      <c r="Z23" s="37">
        <f>U23+V23+W23+X23</f>
        <v>13</v>
      </c>
      <c r="AA23" s="67">
        <f t="shared" si="7"/>
        <v>68</v>
      </c>
      <c r="AB23" s="31">
        <f t="shared" si="5"/>
        <v>14</v>
      </c>
    </row>
    <row r="24" spans="1:28" ht="15.75" thickBot="1" x14ac:dyDescent="0.3">
      <c r="A24" s="105" t="s">
        <v>33</v>
      </c>
      <c r="B24" s="73">
        <v>2.5</v>
      </c>
      <c r="C24" s="79">
        <v>6</v>
      </c>
      <c r="D24" s="80">
        <v>3</v>
      </c>
      <c r="E24" s="55"/>
      <c r="F24" s="50"/>
      <c r="G24" s="35">
        <f t="shared" si="0"/>
        <v>11.5</v>
      </c>
      <c r="H24" s="75">
        <v>1</v>
      </c>
      <c r="I24" s="75">
        <v>0</v>
      </c>
      <c r="J24" s="75">
        <v>2</v>
      </c>
      <c r="K24" s="75">
        <v>2.75</v>
      </c>
      <c r="L24" s="75">
        <v>1.5</v>
      </c>
      <c r="M24" s="51"/>
      <c r="N24" s="27">
        <f t="shared" si="6"/>
        <v>7.25</v>
      </c>
      <c r="O24" s="75">
        <v>15</v>
      </c>
      <c r="P24" s="35">
        <f t="shared" si="2"/>
        <v>15</v>
      </c>
      <c r="Q24" s="75">
        <v>3</v>
      </c>
      <c r="R24" s="75">
        <v>4</v>
      </c>
      <c r="S24" s="75">
        <v>5</v>
      </c>
      <c r="T24" s="27">
        <f t="shared" si="4"/>
        <v>12</v>
      </c>
      <c r="U24" s="75">
        <v>4</v>
      </c>
      <c r="V24" s="75">
        <v>1.75</v>
      </c>
      <c r="W24" s="75">
        <v>1</v>
      </c>
      <c r="X24" s="75">
        <v>2</v>
      </c>
      <c r="Y24" s="53"/>
      <c r="Z24" s="37">
        <f>U24+V24+W24+X24</f>
        <v>8.75</v>
      </c>
      <c r="AA24" s="67">
        <f t="shared" si="7"/>
        <v>54.5</v>
      </c>
      <c r="AB24" s="31">
        <f t="shared" si="5"/>
        <v>20</v>
      </c>
    </row>
    <row r="25" spans="1:28" ht="15.75" thickBot="1" x14ac:dyDescent="0.3">
      <c r="A25" s="105" t="s">
        <v>34</v>
      </c>
      <c r="B25" s="73">
        <v>6</v>
      </c>
      <c r="C25" s="79">
        <v>8.5</v>
      </c>
      <c r="D25" s="79">
        <v>3.5</v>
      </c>
      <c r="E25" s="50"/>
      <c r="F25" s="50"/>
      <c r="G25" s="35">
        <f t="shared" si="0"/>
        <v>18</v>
      </c>
      <c r="H25" s="75">
        <v>1</v>
      </c>
      <c r="I25" s="75">
        <v>1.5</v>
      </c>
      <c r="J25" s="75">
        <v>4.5</v>
      </c>
      <c r="K25" s="75">
        <v>4</v>
      </c>
      <c r="L25" s="75">
        <v>2</v>
      </c>
      <c r="M25" s="51"/>
      <c r="N25" s="27">
        <f t="shared" si="6"/>
        <v>13</v>
      </c>
      <c r="O25" s="75">
        <v>18</v>
      </c>
      <c r="P25" s="35">
        <f t="shared" si="2"/>
        <v>18</v>
      </c>
      <c r="Q25" s="75">
        <v>4</v>
      </c>
      <c r="R25" s="75">
        <v>7</v>
      </c>
      <c r="S25" s="75">
        <v>7.5</v>
      </c>
      <c r="T25" s="117">
        <f t="shared" si="4"/>
        <v>18.5</v>
      </c>
      <c r="U25" s="75">
        <v>5.5</v>
      </c>
      <c r="V25" s="75">
        <v>0.5</v>
      </c>
      <c r="W25" s="75">
        <v>2</v>
      </c>
      <c r="X25" s="75">
        <v>1.5</v>
      </c>
      <c r="Y25" s="53"/>
      <c r="Z25" s="37">
        <f>U25+V25+W25+X25</f>
        <v>9.5</v>
      </c>
      <c r="AA25" s="67">
        <f t="shared" si="7"/>
        <v>77</v>
      </c>
      <c r="AB25" s="31">
        <f t="shared" si="5"/>
        <v>5</v>
      </c>
    </row>
    <row r="26" spans="1:28" ht="2.25" customHeight="1" x14ac:dyDescent="0.25">
      <c r="A26" s="81"/>
      <c r="B26" s="82"/>
      <c r="C26" s="83"/>
      <c r="D26" s="84"/>
      <c r="E26" s="84"/>
      <c r="F26" s="83"/>
      <c r="G26" s="85"/>
      <c r="H26" s="86"/>
      <c r="I26" s="86"/>
      <c r="J26" s="86"/>
      <c r="K26" s="86"/>
      <c r="L26" s="86"/>
      <c r="M26" s="86"/>
      <c r="N26" s="87"/>
      <c r="O26" s="88"/>
      <c r="P26" s="85"/>
      <c r="Q26" s="86"/>
      <c r="R26" s="86"/>
      <c r="S26" s="86"/>
      <c r="T26" s="85"/>
      <c r="U26" s="86"/>
      <c r="V26" s="86"/>
      <c r="W26" s="86"/>
      <c r="X26" s="86"/>
      <c r="Y26" s="89"/>
      <c r="Z26" s="90"/>
      <c r="AA26" s="91"/>
      <c r="AB26" s="76">
        <v>17</v>
      </c>
    </row>
    <row r="27" spans="1:28" hidden="1" x14ac:dyDescent="0.25">
      <c r="A27" s="81"/>
      <c r="B27" s="92"/>
      <c r="C27" s="83"/>
      <c r="D27" s="83"/>
      <c r="E27" s="83"/>
      <c r="F27" s="83"/>
      <c r="G27" s="93"/>
      <c r="H27" s="86"/>
      <c r="I27" s="86"/>
      <c r="J27" s="86"/>
      <c r="K27" s="86"/>
      <c r="L27" s="86"/>
      <c r="M27" s="86"/>
      <c r="N27" s="93"/>
      <c r="O27" s="86"/>
      <c r="P27" s="93"/>
      <c r="Q27" s="86"/>
      <c r="R27" s="86"/>
      <c r="S27" s="86"/>
      <c r="T27" s="93"/>
      <c r="U27" s="86"/>
      <c r="V27" s="86"/>
      <c r="W27" s="86"/>
      <c r="X27" s="86"/>
      <c r="Y27" s="89"/>
      <c r="Z27" s="94"/>
      <c r="AA27" s="95"/>
      <c r="AB27" s="96"/>
    </row>
    <row r="28" spans="1:28" hidden="1" x14ac:dyDescent="0.25">
      <c r="A28" s="81"/>
      <c r="B28" s="97"/>
      <c r="C28" s="83"/>
      <c r="D28" s="83"/>
      <c r="E28" s="83"/>
      <c r="F28" s="83"/>
      <c r="G28" s="93"/>
      <c r="H28" s="86"/>
      <c r="I28" s="86"/>
      <c r="J28" s="86"/>
      <c r="K28" s="86"/>
      <c r="L28" s="86"/>
      <c r="M28" s="86"/>
      <c r="N28" s="93"/>
      <c r="O28" s="86"/>
      <c r="P28" s="93"/>
      <c r="Q28" s="86"/>
      <c r="R28" s="86"/>
      <c r="S28" s="86"/>
      <c r="T28" s="93"/>
      <c r="U28" s="86"/>
      <c r="V28" s="86"/>
      <c r="W28" s="86"/>
      <c r="X28" s="86"/>
      <c r="Y28" s="89"/>
      <c r="Z28" s="94"/>
      <c r="AA28" s="95"/>
      <c r="AB28" s="96"/>
    </row>
    <row r="29" spans="1:28" hidden="1" x14ac:dyDescent="0.25">
      <c r="A29" s="98"/>
      <c r="B29" s="97"/>
      <c r="C29" s="83"/>
      <c r="D29" s="83"/>
      <c r="E29" s="83"/>
      <c r="F29" s="83"/>
      <c r="G29" s="93"/>
      <c r="H29" s="86"/>
      <c r="I29" s="86"/>
      <c r="J29" s="86"/>
      <c r="K29" s="86"/>
      <c r="L29" s="86"/>
      <c r="M29" s="86"/>
      <c r="N29" s="93"/>
      <c r="O29" s="86"/>
      <c r="P29" s="93"/>
      <c r="Q29" s="86"/>
      <c r="R29" s="86"/>
      <c r="S29" s="86"/>
      <c r="T29" s="93"/>
      <c r="U29" s="86"/>
      <c r="V29" s="86"/>
      <c r="W29" s="86"/>
      <c r="X29" s="86"/>
      <c r="Y29" s="89"/>
      <c r="Z29" s="94"/>
      <c r="AA29" s="95"/>
      <c r="AB29" s="96"/>
    </row>
    <row r="30" spans="1:28" hidden="1" x14ac:dyDescent="0.25">
      <c r="A30" s="98"/>
      <c r="B30" s="99"/>
      <c r="C30" s="83"/>
      <c r="D30" s="83"/>
      <c r="E30" s="83"/>
      <c r="F30" s="83"/>
      <c r="G30" s="93"/>
      <c r="H30" s="86"/>
      <c r="I30" s="86"/>
      <c r="J30" s="86"/>
      <c r="K30" s="86"/>
      <c r="L30" s="86"/>
      <c r="M30" s="86"/>
      <c r="N30" s="93"/>
      <c r="O30" s="86"/>
      <c r="P30" s="93"/>
      <c r="Q30" s="86"/>
      <c r="R30" s="86"/>
      <c r="S30" s="86"/>
      <c r="T30" s="93"/>
      <c r="U30" s="86"/>
      <c r="V30" s="86"/>
      <c r="W30" s="86"/>
      <c r="X30" s="86"/>
      <c r="Y30" s="89"/>
      <c r="Z30" s="94"/>
      <c r="AA30" s="95"/>
      <c r="AB30" s="96"/>
    </row>
    <row r="32" spans="1:28" x14ac:dyDescent="0.25">
      <c r="A32" t="s">
        <v>36</v>
      </c>
    </row>
    <row r="33" spans="1:16" ht="15.75" x14ac:dyDescent="0.25">
      <c r="A33" s="119" t="s">
        <v>45</v>
      </c>
    </row>
    <row r="34" spans="1:16" x14ac:dyDescent="0.25">
      <c r="A34" t="s">
        <v>40</v>
      </c>
    </row>
    <row r="35" spans="1:16" x14ac:dyDescent="0.25">
      <c r="A35" t="s">
        <v>41</v>
      </c>
    </row>
    <row r="36" spans="1:16" x14ac:dyDescent="0.25">
      <c r="A36" t="s">
        <v>42</v>
      </c>
    </row>
    <row r="38" spans="1:16" ht="15.75" x14ac:dyDescent="0.25">
      <c r="A38" s="119" t="s">
        <v>44</v>
      </c>
      <c r="P38" s="122"/>
    </row>
    <row r="39" spans="1:16" ht="15.75" x14ac:dyDescent="0.25">
      <c r="A39" s="119" t="s">
        <v>46</v>
      </c>
    </row>
    <row r="41" spans="1:16" ht="15.75" x14ac:dyDescent="0.25">
      <c r="A41" s="120" t="s">
        <v>37</v>
      </c>
    </row>
    <row r="42" spans="1:16" ht="15.75" x14ac:dyDescent="0.25">
      <c r="A42" s="119" t="s">
        <v>38</v>
      </c>
    </row>
    <row r="43" spans="1:16" x14ac:dyDescent="0.25">
      <c r="A43" s="121" t="s">
        <v>39</v>
      </c>
    </row>
  </sheetData>
  <mergeCells count="6">
    <mergeCell ref="AA3:AB3"/>
    <mergeCell ref="A1:Z1"/>
    <mergeCell ref="B3:E3"/>
    <mergeCell ref="H3:N3"/>
    <mergeCell ref="O3:P3"/>
    <mergeCell ref="U3:Z3"/>
  </mergeCells>
  <hyperlinks>
    <hyperlink ref="A43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Tulemused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2006-11-28T10:10:26Z</dcterms:created>
  <dcterms:modified xsi:type="dcterms:W3CDTF">2019-04-09T05:59:25Z</dcterms:modified>
</cp:coreProperties>
</file>